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cul rentabilité" sheetId="1" r:id="rId4"/>
  </sheets>
  <definedNames/>
  <calcPr/>
  <extLst>
    <ext uri="GoogleSheetsCustomDataVersion2">
      <go:sheetsCustomData xmlns:go="http://customooxmlschemas.google.com/" r:id="rId5" roundtripDataChecksum="pZ95nt8+JqFNukp2QS8fGMXTt3oI6Pk4OHRdoUU7cus="/>
    </ext>
  </extLst>
</workbook>
</file>

<file path=xl/sharedStrings.xml><?xml version="1.0" encoding="utf-8"?>
<sst xmlns="http://schemas.openxmlformats.org/spreadsheetml/2006/main" count="54" uniqueCount="53">
  <si>
    <t>ADRESSE DU PROJET :  36110 LEVROUX</t>
  </si>
  <si>
    <t>INVESTISSEMENT</t>
  </si>
  <si>
    <t>Prix de vente</t>
  </si>
  <si>
    <t xml:space="preserve">Prix initial : 243800 € </t>
  </si>
  <si>
    <t xml:space="preserve">Frais de notaire </t>
  </si>
  <si>
    <t>Honoraires chasse Oikos</t>
  </si>
  <si>
    <t>Travaux</t>
  </si>
  <si>
    <t>Honoraires travaux Oikos</t>
  </si>
  <si>
    <t>Minimum de 3 000 €</t>
  </si>
  <si>
    <t>Ameublement</t>
  </si>
  <si>
    <t>TOTAL DE L'INVESTISSEMENT</t>
  </si>
  <si>
    <t>Taxe foncière</t>
  </si>
  <si>
    <t>Loyers HC (mensuel)</t>
  </si>
  <si>
    <t>400€+360€+520€+520€</t>
  </si>
  <si>
    <t>Loyers HC (annuel)</t>
  </si>
  <si>
    <t>Assurance PNO</t>
  </si>
  <si>
    <t>Surface (m2)</t>
  </si>
  <si>
    <t>Taux d'assurance (Prix au m2)</t>
  </si>
  <si>
    <t>Montant de l'Assurance PNO</t>
  </si>
  <si>
    <t>Gestion locative</t>
  </si>
  <si>
    <t>Montant de gestion/an (oikos)</t>
  </si>
  <si>
    <t>Gestion comptable</t>
  </si>
  <si>
    <t xml:space="preserve">Nombre de lots </t>
  </si>
  <si>
    <t>2 t2 2 T3</t>
  </si>
  <si>
    <t>Prix de gestion/an (cabinet cid)</t>
  </si>
  <si>
    <t>Crédit</t>
  </si>
  <si>
    <t>Apport</t>
  </si>
  <si>
    <t>10% d'apport</t>
  </si>
  <si>
    <t xml:space="preserve">Montant du prêt </t>
  </si>
  <si>
    <t>Durée (année)</t>
  </si>
  <si>
    <t>Taux d'intérêt</t>
  </si>
  <si>
    <t>Taux d'assurance</t>
  </si>
  <si>
    <t>Mensualité</t>
  </si>
  <si>
    <t>Mensualité à l'année</t>
  </si>
  <si>
    <t xml:space="preserve">Intérêts total du crédit </t>
  </si>
  <si>
    <t>Intérêts/AN</t>
  </si>
  <si>
    <t>Cash-flow avant impôt</t>
  </si>
  <si>
    <t>Cash flow avant impôt/an</t>
  </si>
  <si>
    <t xml:space="preserve">Cash flow avant impôt/mois </t>
  </si>
  <si>
    <t>Amortissement</t>
  </si>
  <si>
    <t>Type</t>
  </si>
  <si>
    <t>Nombre d'année</t>
  </si>
  <si>
    <t>Montant amortissable/an</t>
  </si>
  <si>
    <t>Bati</t>
  </si>
  <si>
    <t>Impôt (SCI à l'IS)</t>
  </si>
  <si>
    <t>Bénéfices imposables</t>
  </si>
  <si>
    <t>Montant de l'impot</t>
  </si>
  <si>
    <t>Cash-flow après impôt</t>
  </si>
  <si>
    <t>Cash flow après impôt/an</t>
  </si>
  <si>
    <t xml:space="preserve">Cash flow après impôt/mois </t>
  </si>
  <si>
    <t>Rentabilité</t>
  </si>
  <si>
    <t>Renta brute</t>
  </si>
  <si>
    <t>Renta nette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</si>
</sst>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&quot;€&quot;"/>
    <numFmt numFmtId="165" formatCode="#,##0.00\ &quot;€&quot;_);[Red]\(#,##0.00\ &quot;€&quot;\)"/>
  </numFmts>
  <fonts count="6">
    <font>
      <sz val="12.0"/>
      <color theme="1"/>
      <name val="Calibri"/>
      <scheme val="minor"/>
    </font>
    <font>
      <b/>
      <sz val="11.0"/>
      <color theme="1"/>
      <name val="Open Sans"/>
    </font>
    <font>
      <b/>
      <sz val="10.0"/>
      <color theme="5"/>
      <name val="Open Sans"/>
    </font>
    <font>
      <sz val="10.0"/>
      <color theme="1"/>
      <name val="Open Sans"/>
    </font>
    <font>
      <b/>
      <sz val="10.0"/>
      <color theme="1"/>
      <name val="Open Sans"/>
    </font>
    <font/>
  </fonts>
  <fills count="7">
    <fill>
      <patternFill patternType="none"/>
    </fill>
    <fill>
      <patternFill patternType="lightGray"/>
    </fill>
    <fill>
      <patternFill patternType="solid">
        <fgColor theme="5"/>
        <bgColor theme="5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horizontal="center"/>
    </xf>
    <xf borderId="2" fillId="0" fontId="5" numFmtId="0" xfId="0" applyBorder="1" applyFont="1"/>
    <xf borderId="3" fillId="0" fontId="3" numFmtId="0" xfId="0" applyBorder="1" applyFont="1"/>
    <xf borderId="3" fillId="0" fontId="3" numFmtId="164" xfId="0" applyAlignment="1" applyBorder="1" applyFont="1" applyNumberFormat="1">
      <alignment horizontal="right" vertical="center"/>
    </xf>
    <xf borderId="3" fillId="3" fontId="3" numFmtId="164" xfId="0" applyAlignment="1" applyBorder="1" applyFill="1" applyFont="1" applyNumberFormat="1">
      <alignment horizontal="right" vertical="center"/>
    </xf>
    <xf borderId="3" fillId="4" fontId="3" numFmtId="164" xfId="0" applyAlignment="1" applyBorder="1" applyFill="1" applyFont="1" applyNumberFormat="1">
      <alignment horizontal="right" vertical="center"/>
    </xf>
    <xf borderId="3" fillId="0" fontId="4" numFmtId="0" xfId="0" applyBorder="1" applyFont="1"/>
    <xf borderId="3" fillId="5" fontId="4" numFmtId="164" xfId="0" applyAlignment="1" applyBorder="1" applyFill="1" applyFont="1" applyNumberFormat="1">
      <alignment horizontal="right" vertical="center"/>
    </xf>
    <xf borderId="0" fillId="0" fontId="4" numFmtId="164" xfId="0" applyAlignment="1" applyFont="1" applyNumberFormat="1">
      <alignment horizontal="right" vertical="center"/>
    </xf>
    <xf borderId="0" fillId="0" fontId="3" numFmtId="164" xfId="0" applyAlignment="1" applyFont="1" applyNumberFormat="1">
      <alignment horizontal="right" vertical="center"/>
    </xf>
    <xf borderId="3" fillId="0" fontId="3" numFmtId="0" xfId="0" applyAlignment="1" applyBorder="1" applyFont="1">
      <alignment horizontal="right" vertical="center"/>
    </xf>
    <xf borderId="3" fillId="5" fontId="3" numFmtId="164" xfId="0" applyAlignment="1" applyBorder="1" applyFont="1" applyNumberFormat="1">
      <alignment horizontal="right" vertical="center"/>
    </xf>
    <xf borderId="3" fillId="6" fontId="3" numFmtId="164" xfId="0" applyAlignment="1" applyBorder="1" applyFill="1" applyFont="1" applyNumberFormat="1">
      <alignment horizontal="right" vertical="center"/>
    </xf>
    <xf borderId="3" fillId="0" fontId="3" numFmtId="10" xfId="0" applyAlignment="1" applyBorder="1" applyFont="1" applyNumberFormat="1">
      <alignment horizontal="right" vertical="center"/>
    </xf>
    <xf borderId="3" fillId="3" fontId="3" numFmtId="165" xfId="0" applyAlignment="1" applyBorder="1" applyFont="1" applyNumberFormat="1">
      <alignment horizontal="right" vertical="center"/>
    </xf>
    <xf borderId="4" fillId="0" fontId="5" numFmtId="0" xfId="0" applyBorder="1" applyFont="1"/>
    <xf borderId="3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right" vertical="center"/>
    </xf>
    <xf borderId="3" fillId="0" fontId="4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left"/>
    </xf>
    <xf borderId="3" fillId="0" fontId="3" numFmtId="0" xfId="0" applyAlignment="1" applyBorder="1" applyFont="1">
      <alignment horizontal="center" vertical="center"/>
    </xf>
    <xf borderId="3" fillId="3" fontId="3" numFmtId="164" xfId="0" applyAlignment="1" applyBorder="1" applyFont="1" applyNumberFormat="1">
      <alignment horizontal="center"/>
    </xf>
    <xf borderId="0" fillId="0" fontId="3" numFmtId="0" xfId="0" applyAlignment="1" applyFont="1">
      <alignment horizontal="left"/>
    </xf>
    <xf borderId="0" fillId="0" fontId="3" numFmtId="0" xfId="0" applyAlignment="1" applyFont="1">
      <alignment horizontal="right" vertical="center"/>
    </xf>
    <xf borderId="0" fillId="0" fontId="3" numFmtId="164" xfId="0" applyAlignment="1" applyFont="1" applyNumberFormat="1">
      <alignment horizontal="center"/>
    </xf>
    <xf borderId="3" fillId="3" fontId="3" numFmtId="10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6.67"/>
    <col customWidth="1" min="2" max="2" width="17.44"/>
    <col customWidth="1" min="3" max="3" width="38.78"/>
    <col customWidth="1" min="4" max="4" width="21.33"/>
    <col customWidth="1" min="5" max="5" width="49.78"/>
    <col customWidth="1" min="6" max="26" width="10.78"/>
  </cols>
  <sheetData>
    <row r="1" ht="37.5" customHeight="1">
      <c r="A1" s="1" t="s">
        <v>0</v>
      </c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4" t="s">
        <v>1</v>
      </c>
      <c r="B2" s="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6" t="s">
        <v>2</v>
      </c>
      <c r="B3" s="7">
        <v>163000.0</v>
      </c>
      <c r="C3" s="3" t="s">
        <v>3</v>
      </c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6" t="s">
        <v>4</v>
      </c>
      <c r="B4" s="8">
        <f>IF(B3&gt;=100000,B3*7.5%,B3*10%)</f>
        <v>12225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3.5" customHeight="1">
      <c r="A5" s="6" t="s">
        <v>5</v>
      </c>
      <c r="B5" s="8">
        <f>IF(B3*0.08&gt;10000,B3*0.08,10000)</f>
        <v>13040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3.5" customHeight="1">
      <c r="A6" s="6" t="s">
        <v>6</v>
      </c>
      <c r="B6" s="7">
        <v>20000.0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3.5" customHeight="1">
      <c r="A7" s="6" t="s">
        <v>7</v>
      </c>
      <c r="B7" s="8">
        <f>IF(B6*0.08&gt;3000,B6*0.08,IF(B6=0,0,3000))</f>
        <v>3000</v>
      </c>
      <c r="C7" s="3" t="s">
        <v>8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3.5" customHeight="1">
      <c r="A8" s="6" t="s">
        <v>9</v>
      </c>
      <c r="B8" s="9">
        <v>0.0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3.5" customHeight="1">
      <c r="A9" s="10" t="s">
        <v>10</v>
      </c>
      <c r="B9" s="11">
        <f>SUM(B3:B8)</f>
        <v>211265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.5" customHeight="1">
      <c r="A10" s="3"/>
      <c r="B10" s="1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3.5" customHeight="1">
      <c r="A11" s="6" t="s">
        <v>11</v>
      </c>
      <c r="B11" s="7">
        <v>1350.0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3.5" customHeight="1">
      <c r="A12" s="6" t="s">
        <v>12</v>
      </c>
      <c r="B12" s="7">
        <f>400+360+520+520</f>
        <v>1800</v>
      </c>
      <c r="C12" s="3" t="s">
        <v>13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3.5" customHeight="1">
      <c r="A13" s="6" t="s">
        <v>14</v>
      </c>
      <c r="B13" s="8">
        <f>B12*12</f>
        <v>21600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3.5" customHeight="1">
      <c r="A14" s="3"/>
      <c r="B14" s="1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3.5" customHeight="1">
      <c r="A15" s="4" t="s">
        <v>15</v>
      </c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3.5" customHeight="1">
      <c r="A16" s="6" t="s">
        <v>16</v>
      </c>
      <c r="B16" s="14">
        <v>225.0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3.5" customHeight="1">
      <c r="A17" s="6" t="s">
        <v>17</v>
      </c>
      <c r="B17" s="15">
        <v>2.0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customHeight="1">
      <c r="A18" s="6" t="s">
        <v>18</v>
      </c>
      <c r="B18" s="8">
        <f>B17*B16</f>
        <v>450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3.5" customHeight="1">
      <c r="A19" s="3"/>
      <c r="B19" s="1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3.5" customHeight="1">
      <c r="A20" s="4" t="s">
        <v>19</v>
      </c>
      <c r="B20" s="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3.5" customHeight="1">
      <c r="A21" s="6" t="s">
        <v>20</v>
      </c>
      <c r="B21" s="15">
        <f>B13*8%</f>
        <v>1728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3.5" customHeight="1">
      <c r="A22" s="3"/>
      <c r="B22" s="1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3.5" customHeight="1">
      <c r="A23" s="4" t="s">
        <v>21</v>
      </c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.5" customHeight="1">
      <c r="A24" s="6" t="s">
        <v>22</v>
      </c>
      <c r="B24" s="14">
        <v>4.0</v>
      </c>
      <c r="C24" s="3" t="s">
        <v>23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3.5" customHeight="1">
      <c r="A25" s="6" t="s">
        <v>24</v>
      </c>
      <c r="B25" s="15">
        <f>IF(B24&lt;4,720,(B24-3)*144+720)</f>
        <v>864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3.5" customHeight="1">
      <c r="A26" s="3"/>
      <c r="B26" s="1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4" t="s">
        <v>25</v>
      </c>
      <c r="B27" s="5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.5" customHeight="1">
      <c r="A28" s="6" t="s">
        <v>26</v>
      </c>
      <c r="B28" s="16">
        <f>B9*10%</f>
        <v>21126.5</v>
      </c>
      <c r="C28" s="3" t="s">
        <v>27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3.5" customHeight="1">
      <c r="A29" s="6" t="s">
        <v>28</v>
      </c>
      <c r="B29" s="8">
        <f>B9-B28</f>
        <v>190138.5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3.5" customHeight="1">
      <c r="A30" s="6" t="s">
        <v>29</v>
      </c>
      <c r="B30" s="14">
        <v>20.0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customHeight="1">
      <c r="A31" s="6" t="s">
        <v>30</v>
      </c>
      <c r="B31" s="17">
        <v>0.025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6" t="s">
        <v>31</v>
      </c>
      <c r="B32" s="17">
        <v>0.0034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A33" s="6" t="s">
        <v>32</v>
      </c>
      <c r="B33" s="18">
        <f>ROUNDUP((PMT((1+B31)^(1/12)-1,B30*12,B29)*-1)+(B32*B29)/12,0)</f>
        <v>1059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6" t="s">
        <v>33</v>
      </c>
      <c r="B34" s="18">
        <f>B33*12</f>
        <v>12708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6" t="s">
        <v>34</v>
      </c>
      <c r="B35" s="8">
        <f>B34*B30-B29</f>
        <v>64021.5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6" t="s">
        <v>35</v>
      </c>
      <c r="B36" s="8">
        <f>B35/B30</f>
        <v>3201.075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3"/>
      <c r="B37" s="1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4" t="s">
        <v>36</v>
      </c>
      <c r="B38" s="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A39" s="6" t="s">
        <v>37</v>
      </c>
      <c r="B39" s="15">
        <f>B13-B11-B18-B21-B25-B34</f>
        <v>4500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6" t="s">
        <v>38</v>
      </c>
      <c r="B40" s="15">
        <f>B39/12</f>
        <v>375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3"/>
      <c r="B41" s="1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4" t="s">
        <v>39</v>
      </c>
      <c r="B42" s="19"/>
      <c r="C42" s="5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31.5" customHeight="1">
      <c r="A43" s="20" t="s">
        <v>40</v>
      </c>
      <c r="B43" s="21" t="s">
        <v>41</v>
      </c>
      <c r="C43" s="22" t="s">
        <v>42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23" t="s">
        <v>43</v>
      </c>
      <c r="B44" s="24">
        <v>20.0</v>
      </c>
      <c r="C44" s="25">
        <f>(B3*80%)/B44</f>
        <v>6520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23" t="s">
        <v>6</v>
      </c>
      <c r="B45" s="24">
        <v>10.0</v>
      </c>
      <c r="C45" s="25">
        <f>B6/B45</f>
        <v>2000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26"/>
      <c r="B46" s="27"/>
      <c r="C46" s="28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4" t="s">
        <v>44</v>
      </c>
      <c r="B47" s="5"/>
      <c r="C47" s="28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6" t="s">
        <v>45</v>
      </c>
      <c r="B48" s="8">
        <f>B13-B11-B18-B21-B25-B36-C44-C45</f>
        <v>5486.925</v>
      </c>
      <c r="C48" s="28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6" t="s">
        <v>46</v>
      </c>
      <c r="B49" s="8">
        <f>B48*15%</f>
        <v>823.03875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3"/>
      <c r="B50" s="1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4" t="s">
        <v>47</v>
      </c>
      <c r="B51" s="5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6" t="s">
        <v>48</v>
      </c>
      <c r="B52" s="15">
        <f>B39-B49</f>
        <v>3676.96125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6" t="s">
        <v>49</v>
      </c>
      <c r="B53" s="15">
        <f>B52/12</f>
        <v>306.4134375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3"/>
      <c r="B54" s="1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4" t="s">
        <v>50</v>
      </c>
      <c r="B55" s="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6" t="s">
        <v>51</v>
      </c>
      <c r="B56" s="29">
        <f>B13/(B3+B5+B6+B7+B8)</f>
        <v>0.1085209003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6" t="s">
        <v>52</v>
      </c>
      <c r="B57" s="29">
        <f>(B13-B11)/(B3+B4+B5+B6+B7+B8)</f>
        <v>0.09585118216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3"/>
      <c r="B58" s="27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3"/>
      <c r="B59" s="27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3"/>
      <c r="B60" s="27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3"/>
      <c r="B61" s="27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3"/>
      <c r="B62" s="27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3"/>
      <c r="B63" s="27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3"/>
      <c r="B64" s="27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3"/>
      <c r="B65" s="27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3"/>
      <c r="B66" s="27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3"/>
      <c r="B67" s="27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3"/>
      <c r="B68" s="27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3"/>
      <c r="B69" s="27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3"/>
      <c r="B70" s="27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3"/>
      <c r="B71" s="27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3"/>
      <c r="B72" s="27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3"/>
      <c r="B73" s="27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3"/>
      <c r="B74" s="27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3"/>
      <c r="B75" s="27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3"/>
      <c r="B76" s="27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3"/>
      <c r="B77" s="27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3"/>
      <c r="B78" s="27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3"/>
      <c r="B79" s="27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3"/>
      <c r="B80" s="27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3"/>
      <c r="B81" s="27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3"/>
      <c r="B82" s="27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3"/>
      <c r="B83" s="27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3"/>
      <c r="B84" s="27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3"/>
      <c r="B85" s="27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3"/>
      <c r="B86" s="27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3"/>
      <c r="B87" s="27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3"/>
      <c r="B88" s="27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3"/>
      <c r="B89" s="27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3"/>
      <c r="B90" s="27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3"/>
      <c r="B91" s="27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3"/>
      <c r="B92" s="27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3"/>
      <c r="B93" s="27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3"/>
      <c r="B94" s="27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3"/>
      <c r="B95" s="27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3"/>
      <c r="B96" s="27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3"/>
      <c r="B97" s="27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3"/>
      <c r="B98" s="27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3"/>
      <c r="B99" s="27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3"/>
      <c r="B100" s="27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3"/>
      <c r="B101" s="27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3"/>
      <c r="B102" s="27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3"/>
      <c r="B103" s="27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3"/>
      <c r="B104" s="27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3"/>
      <c r="B105" s="27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3"/>
      <c r="B106" s="27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3"/>
      <c r="B107" s="27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3"/>
      <c r="B108" s="27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3"/>
      <c r="B109" s="27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3"/>
      <c r="B110" s="27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3"/>
      <c r="B111" s="27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3"/>
      <c r="B112" s="27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3"/>
      <c r="B113" s="27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3"/>
      <c r="B114" s="27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3"/>
      <c r="B115" s="27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3"/>
      <c r="B116" s="27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3"/>
      <c r="B117" s="27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3"/>
      <c r="B118" s="27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3"/>
      <c r="B119" s="27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3"/>
      <c r="B120" s="27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3"/>
      <c r="B121" s="27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3"/>
      <c r="B122" s="27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3"/>
      <c r="B123" s="27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3"/>
      <c r="B124" s="27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3"/>
      <c r="B125" s="27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3"/>
      <c r="B126" s="27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3"/>
      <c r="B127" s="27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3"/>
      <c r="B128" s="27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3"/>
      <c r="B129" s="27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3"/>
      <c r="B130" s="27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3"/>
      <c r="B131" s="27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3"/>
      <c r="B132" s="27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3"/>
      <c r="B133" s="27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3"/>
      <c r="B134" s="27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3"/>
      <c r="B135" s="27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3"/>
      <c r="B136" s="27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3"/>
      <c r="B137" s="27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3"/>
      <c r="B138" s="27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3"/>
      <c r="B139" s="27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3"/>
      <c r="B140" s="27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3"/>
      <c r="B141" s="27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3"/>
      <c r="B142" s="27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3"/>
      <c r="B143" s="27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3"/>
      <c r="B144" s="27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3"/>
      <c r="B145" s="27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3"/>
      <c r="B146" s="27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3"/>
      <c r="B147" s="27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3"/>
      <c r="B148" s="27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3"/>
      <c r="B149" s="27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3"/>
      <c r="B150" s="27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3"/>
      <c r="B151" s="27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3"/>
      <c r="B152" s="27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3"/>
      <c r="B153" s="27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3"/>
      <c r="B154" s="27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3"/>
      <c r="B155" s="27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3"/>
      <c r="B156" s="27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3"/>
      <c r="B157" s="27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3"/>
      <c r="B158" s="27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3"/>
      <c r="B159" s="27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3"/>
      <c r="B160" s="27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3"/>
      <c r="B161" s="27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3"/>
      <c r="B162" s="27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3"/>
      <c r="B163" s="27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3"/>
      <c r="B164" s="27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3"/>
      <c r="B165" s="27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3"/>
      <c r="B166" s="27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3"/>
      <c r="B167" s="27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3"/>
      <c r="B168" s="27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3"/>
      <c r="B169" s="27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3"/>
      <c r="B170" s="27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3"/>
      <c r="B171" s="27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3"/>
      <c r="B172" s="27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3"/>
      <c r="B173" s="27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3"/>
      <c r="B174" s="27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3"/>
      <c r="B175" s="27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3"/>
      <c r="B176" s="27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3"/>
      <c r="B177" s="27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3"/>
      <c r="B178" s="27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3"/>
      <c r="B179" s="27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3"/>
      <c r="B180" s="27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3"/>
      <c r="B181" s="27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3"/>
      <c r="B182" s="27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3"/>
      <c r="B183" s="27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3"/>
      <c r="B184" s="27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3"/>
      <c r="B185" s="27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3"/>
      <c r="B186" s="27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3"/>
      <c r="B187" s="27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3"/>
      <c r="B188" s="27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3"/>
      <c r="B189" s="27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3"/>
      <c r="B190" s="27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3"/>
      <c r="B191" s="27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3"/>
      <c r="B192" s="27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3"/>
      <c r="B193" s="27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3"/>
      <c r="B194" s="27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3"/>
      <c r="B195" s="27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3"/>
      <c r="B196" s="27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3"/>
      <c r="B197" s="27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3"/>
      <c r="B198" s="27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3"/>
      <c r="B199" s="27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3"/>
      <c r="B200" s="27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3"/>
      <c r="B201" s="27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3"/>
      <c r="B202" s="27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3"/>
      <c r="B203" s="27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3"/>
      <c r="B204" s="27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3"/>
      <c r="B205" s="27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3"/>
      <c r="B206" s="27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3"/>
      <c r="B207" s="27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3"/>
      <c r="B208" s="27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3"/>
      <c r="B209" s="27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3"/>
      <c r="B210" s="27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3"/>
      <c r="B211" s="27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3"/>
      <c r="B212" s="27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3"/>
      <c r="B213" s="27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3"/>
      <c r="B214" s="27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3"/>
      <c r="B215" s="27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3"/>
      <c r="B216" s="27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3"/>
      <c r="B217" s="27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3"/>
      <c r="B218" s="27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3"/>
      <c r="B219" s="27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3"/>
      <c r="B220" s="27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3"/>
      <c r="B221" s="27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3"/>
      <c r="B222" s="27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3"/>
      <c r="B223" s="27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3"/>
      <c r="B224" s="27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3"/>
      <c r="B225" s="27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3"/>
      <c r="B226" s="27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3"/>
      <c r="B227" s="27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3"/>
      <c r="B228" s="27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3"/>
      <c r="B229" s="27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3"/>
      <c r="B230" s="27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3"/>
      <c r="B231" s="27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3"/>
      <c r="B232" s="27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3"/>
      <c r="B233" s="27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3"/>
      <c r="B234" s="27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3"/>
      <c r="B235" s="27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3"/>
      <c r="B236" s="27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3"/>
      <c r="B237" s="27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3"/>
      <c r="B238" s="27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3"/>
      <c r="B239" s="27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3"/>
      <c r="B240" s="27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3"/>
      <c r="B241" s="27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3"/>
      <c r="B242" s="27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3"/>
      <c r="B243" s="27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3"/>
      <c r="B244" s="27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3"/>
      <c r="B245" s="27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3"/>
      <c r="B246" s="27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3"/>
      <c r="B247" s="27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3"/>
      <c r="B248" s="27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3"/>
      <c r="B249" s="27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3"/>
      <c r="B250" s="27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3"/>
      <c r="B251" s="27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customHeight="1">
      <c r="A252" s="3"/>
      <c r="B252" s="27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customHeight="1">
      <c r="A253" s="3"/>
      <c r="B253" s="27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customHeight="1">
      <c r="A254" s="3"/>
      <c r="B254" s="27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customHeight="1">
      <c r="A255" s="3"/>
      <c r="B255" s="27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customHeight="1">
      <c r="A256" s="3"/>
      <c r="B256" s="27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customHeight="1">
      <c r="A257" s="3"/>
      <c r="B257" s="27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customHeight="1">
      <c r="A258" s="3"/>
      <c r="B258" s="27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customHeight="1">
      <c r="A259" s="3"/>
      <c r="B259" s="27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customHeight="1">
      <c r="A260" s="3"/>
      <c r="B260" s="27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customHeight="1">
      <c r="A261" s="3"/>
      <c r="B261" s="27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customHeight="1">
      <c r="A262" s="3"/>
      <c r="B262" s="27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customHeight="1">
      <c r="A263" s="3"/>
      <c r="B263" s="27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3"/>
      <c r="B264" s="27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3"/>
      <c r="B265" s="27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3"/>
      <c r="B266" s="27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3"/>
      <c r="B267" s="27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3"/>
      <c r="B268" s="27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3"/>
      <c r="B269" s="27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3"/>
      <c r="B270" s="27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3"/>
      <c r="B271" s="27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3"/>
      <c r="B272" s="27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3"/>
      <c r="B273" s="27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3"/>
      <c r="B274" s="27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3"/>
      <c r="B275" s="27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3"/>
      <c r="B276" s="27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3"/>
      <c r="B277" s="27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3"/>
      <c r="B278" s="27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3"/>
      <c r="B279" s="27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3"/>
      <c r="B280" s="27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3"/>
      <c r="B281" s="27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3"/>
      <c r="B282" s="27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3"/>
      <c r="B283" s="27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customHeight="1">
      <c r="A284" s="3"/>
      <c r="B284" s="27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customHeight="1">
      <c r="A285" s="3"/>
      <c r="B285" s="27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customHeight="1">
      <c r="A286" s="3"/>
      <c r="B286" s="27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customHeight="1">
      <c r="A287" s="3"/>
      <c r="B287" s="27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customHeight="1">
      <c r="A288" s="3"/>
      <c r="B288" s="27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customHeight="1">
      <c r="A289" s="3"/>
      <c r="B289" s="27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customHeight="1">
      <c r="A290" s="3"/>
      <c r="B290" s="27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customHeight="1">
      <c r="A291" s="3"/>
      <c r="B291" s="27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customHeight="1">
      <c r="A292" s="3"/>
      <c r="B292" s="27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customHeight="1">
      <c r="A293" s="3"/>
      <c r="B293" s="27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customHeight="1">
      <c r="A294" s="3"/>
      <c r="B294" s="27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customHeight="1">
      <c r="A295" s="3"/>
      <c r="B295" s="27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customHeight="1">
      <c r="A296" s="3"/>
      <c r="B296" s="27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customHeight="1">
      <c r="A297" s="3"/>
      <c r="B297" s="27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customHeight="1">
      <c r="A298" s="3"/>
      <c r="B298" s="27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customHeight="1">
      <c r="A299" s="3"/>
      <c r="B299" s="27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customHeight="1">
      <c r="A300" s="3"/>
      <c r="B300" s="27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customHeight="1">
      <c r="A301" s="3"/>
      <c r="B301" s="27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customHeight="1">
      <c r="A302" s="3"/>
      <c r="B302" s="27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customHeight="1">
      <c r="A303" s="3"/>
      <c r="B303" s="27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customHeight="1">
      <c r="A304" s="3"/>
      <c r="B304" s="27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customHeight="1">
      <c r="A305" s="3"/>
      <c r="B305" s="27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customHeight="1">
      <c r="A306" s="3"/>
      <c r="B306" s="27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customHeight="1">
      <c r="A307" s="3"/>
      <c r="B307" s="27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customHeight="1">
      <c r="A308" s="3"/>
      <c r="B308" s="27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customHeight="1">
      <c r="A309" s="3"/>
      <c r="B309" s="27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customHeight="1">
      <c r="A310" s="3"/>
      <c r="B310" s="27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customHeight="1">
      <c r="A311" s="3"/>
      <c r="B311" s="27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customHeight="1">
      <c r="A312" s="3"/>
      <c r="B312" s="27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customHeight="1">
      <c r="A313" s="3"/>
      <c r="B313" s="27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customHeight="1">
      <c r="A314" s="3"/>
      <c r="B314" s="27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customHeight="1">
      <c r="A315" s="3"/>
      <c r="B315" s="27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customHeight="1">
      <c r="A316" s="3"/>
      <c r="B316" s="27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customHeight="1">
      <c r="A317" s="3"/>
      <c r="B317" s="27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customHeight="1">
      <c r="A318" s="3"/>
      <c r="B318" s="27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customHeight="1">
      <c r="A319" s="3"/>
      <c r="B319" s="27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customHeight="1">
      <c r="A320" s="3"/>
      <c r="B320" s="27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customHeight="1">
      <c r="A321" s="3"/>
      <c r="B321" s="27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customHeight="1">
      <c r="A322" s="3"/>
      <c r="B322" s="27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customHeight="1">
      <c r="A323" s="3"/>
      <c r="B323" s="27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customHeight="1">
      <c r="A324" s="3"/>
      <c r="B324" s="27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customHeight="1">
      <c r="A325" s="3"/>
      <c r="B325" s="27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customHeight="1">
      <c r="A326" s="3"/>
      <c r="B326" s="27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customHeight="1">
      <c r="A327" s="3"/>
      <c r="B327" s="27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customHeight="1">
      <c r="A328" s="3"/>
      <c r="B328" s="27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customHeight="1">
      <c r="A329" s="3"/>
      <c r="B329" s="27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customHeight="1">
      <c r="A330" s="3"/>
      <c r="B330" s="27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customHeight="1">
      <c r="A331" s="3"/>
      <c r="B331" s="27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customHeight="1">
      <c r="A332" s="3"/>
      <c r="B332" s="27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customHeight="1">
      <c r="A333" s="3"/>
      <c r="B333" s="27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customHeight="1">
      <c r="A334" s="3"/>
      <c r="B334" s="27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customHeight="1">
      <c r="A335" s="3"/>
      <c r="B335" s="27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customHeight="1">
      <c r="A336" s="3"/>
      <c r="B336" s="27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customHeight="1">
      <c r="A337" s="3"/>
      <c r="B337" s="27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customHeight="1">
      <c r="A338" s="3"/>
      <c r="B338" s="27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customHeight="1">
      <c r="A339" s="3"/>
      <c r="B339" s="27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customHeight="1">
      <c r="A340" s="3"/>
      <c r="B340" s="27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customHeight="1">
      <c r="A341" s="3"/>
      <c r="B341" s="27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customHeight="1">
      <c r="A342" s="3"/>
      <c r="B342" s="27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customHeight="1">
      <c r="A343" s="3"/>
      <c r="B343" s="27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customHeight="1">
      <c r="A344" s="3"/>
      <c r="B344" s="27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customHeight="1">
      <c r="A345" s="3"/>
      <c r="B345" s="27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customHeight="1">
      <c r="A346" s="3"/>
      <c r="B346" s="27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customHeight="1">
      <c r="A347" s="3"/>
      <c r="B347" s="27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customHeight="1">
      <c r="A348" s="3"/>
      <c r="B348" s="27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customHeight="1">
      <c r="A349" s="3"/>
      <c r="B349" s="27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customHeight="1">
      <c r="A350" s="3"/>
      <c r="B350" s="27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customHeight="1">
      <c r="A351" s="3"/>
      <c r="B351" s="27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customHeight="1">
      <c r="A352" s="3"/>
      <c r="B352" s="27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customHeight="1">
      <c r="A353" s="3"/>
      <c r="B353" s="27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customHeight="1">
      <c r="A354" s="3"/>
      <c r="B354" s="27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customHeight="1">
      <c r="A355" s="3"/>
      <c r="B355" s="27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customHeight="1">
      <c r="A356" s="3"/>
      <c r="B356" s="27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customHeight="1">
      <c r="A357" s="3"/>
      <c r="B357" s="27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customHeight="1">
      <c r="A358" s="3"/>
      <c r="B358" s="27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customHeight="1">
      <c r="A359" s="3"/>
      <c r="B359" s="27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customHeight="1">
      <c r="A360" s="3"/>
      <c r="B360" s="27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customHeight="1">
      <c r="A361" s="3"/>
      <c r="B361" s="27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customHeight="1">
      <c r="A362" s="3"/>
      <c r="B362" s="27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customHeight="1">
      <c r="A363" s="3"/>
      <c r="B363" s="27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customHeight="1">
      <c r="A364" s="3"/>
      <c r="B364" s="27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customHeight="1">
      <c r="A365" s="3"/>
      <c r="B365" s="27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customHeight="1">
      <c r="A366" s="3"/>
      <c r="B366" s="27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customHeight="1">
      <c r="A367" s="3"/>
      <c r="B367" s="27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customHeight="1">
      <c r="A368" s="3"/>
      <c r="B368" s="27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customHeight="1">
      <c r="A369" s="3"/>
      <c r="B369" s="27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customHeight="1">
      <c r="A370" s="3"/>
      <c r="B370" s="27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customHeight="1">
      <c r="A371" s="3"/>
      <c r="B371" s="27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customHeight="1">
      <c r="A372" s="3"/>
      <c r="B372" s="27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customHeight="1">
      <c r="A373" s="3"/>
      <c r="B373" s="27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customHeight="1">
      <c r="A374" s="3"/>
      <c r="B374" s="27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customHeight="1">
      <c r="A375" s="3"/>
      <c r="B375" s="27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customHeight="1">
      <c r="A376" s="3"/>
      <c r="B376" s="27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customHeight="1">
      <c r="A377" s="3"/>
      <c r="B377" s="27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customHeight="1">
      <c r="A378" s="3"/>
      <c r="B378" s="27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customHeight="1">
      <c r="A379" s="3"/>
      <c r="B379" s="27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customHeight="1">
      <c r="A380" s="3"/>
      <c r="B380" s="27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customHeight="1">
      <c r="A381" s="3"/>
      <c r="B381" s="27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customHeight="1">
      <c r="A382" s="3"/>
      <c r="B382" s="27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customHeight="1">
      <c r="A383" s="3"/>
      <c r="B383" s="27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customHeight="1">
      <c r="A384" s="3"/>
      <c r="B384" s="27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customHeight="1">
      <c r="A385" s="3"/>
      <c r="B385" s="27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customHeight="1">
      <c r="A386" s="3"/>
      <c r="B386" s="27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customHeight="1">
      <c r="A387" s="3"/>
      <c r="B387" s="27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customHeight="1">
      <c r="A388" s="3"/>
      <c r="B388" s="27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customHeight="1">
      <c r="A389" s="3"/>
      <c r="B389" s="27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customHeight="1">
      <c r="A390" s="3"/>
      <c r="B390" s="27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customHeight="1">
      <c r="A391" s="3"/>
      <c r="B391" s="27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customHeight="1">
      <c r="A392" s="3"/>
      <c r="B392" s="27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customHeight="1">
      <c r="A393" s="3"/>
      <c r="B393" s="27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customHeight="1">
      <c r="A394" s="3"/>
      <c r="B394" s="27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customHeight="1">
      <c r="A395" s="3"/>
      <c r="B395" s="27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customHeight="1">
      <c r="A396" s="3"/>
      <c r="B396" s="27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customHeight="1">
      <c r="A397" s="3"/>
      <c r="B397" s="27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customHeight="1">
      <c r="A398" s="3"/>
      <c r="B398" s="27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customHeight="1">
      <c r="A399" s="3"/>
      <c r="B399" s="27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customHeight="1">
      <c r="A400" s="3"/>
      <c r="B400" s="27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customHeight="1">
      <c r="A401" s="3"/>
      <c r="B401" s="27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customHeight="1">
      <c r="A402" s="3"/>
      <c r="B402" s="27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customHeight="1">
      <c r="A403" s="3"/>
      <c r="B403" s="27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customHeight="1">
      <c r="A404" s="3"/>
      <c r="B404" s="27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customHeight="1">
      <c r="A405" s="3"/>
      <c r="B405" s="27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customHeight="1">
      <c r="A406" s="3"/>
      <c r="B406" s="27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customHeight="1">
      <c r="A407" s="3"/>
      <c r="B407" s="27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customHeight="1">
      <c r="A408" s="3"/>
      <c r="B408" s="27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customHeight="1">
      <c r="A409" s="3"/>
      <c r="B409" s="27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customHeight="1">
      <c r="A410" s="3"/>
      <c r="B410" s="27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customHeight="1">
      <c r="A411" s="3"/>
      <c r="B411" s="27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customHeight="1">
      <c r="A412" s="3"/>
      <c r="B412" s="27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customHeight="1">
      <c r="A413" s="3"/>
      <c r="B413" s="27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customHeight="1">
      <c r="A414" s="3"/>
      <c r="B414" s="27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customHeight="1">
      <c r="A415" s="3"/>
      <c r="B415" s="27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customHeight="1">
      <c r="A416" s="3"/>
      <c r="B416" s="27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customHeight="1">
      <c r="A417" s="3"/>
      <c r="B417" s="27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customHeight="1">
      <c r="A418" s="3"/>
      <c r="B418" s="27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customHeight="1">
      <c r="A419" s="3"/>
      <c r="B419" s="27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customHeight="1">
      <c r="A420" s="3"/>
      <c r="B420" s="27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customHeight="1">
      <c r="A421" s="3"/>
      <c r="B421" s="27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customHeight="1">
      <c r="A422" s="3"/>
      <c r="B422" s="27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customHeight="1">
      <c r="A423" s="3"/>
      <c r="B423" s="27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customHeight="1">
      <c r="A424" s="3"/>
      <c r="B424" s="27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customHeight="1">
      <c r="A425" s="3"/>
      <c r="B425" s="27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customHeight="1">
      <c r="A426" s="3"/>
      <c r="B426" s="27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customHeight="1">
      <c r="A427" s="3"/>
      <c r="B427" s="27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customHeight="1">
      <c r="A428" s="3"/>
      <c r="B428" s="27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customHeight="1">
      <c r="A429" s="3"/>
      <c r="B429" s="27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customHeight="1">
      <c r="A430" s="3"/>
      <c r="B430" s="27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customHeight="1">
      <c r="A431" s="3"/>
      <c r="B431" s="27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customHeight="1">
      <c r="A432" s="3"/>
      <c r="B432" s="27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customHeight="1">
      <c r="A433" s="3"/>
      <c r="B433" s="27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customHeight="1">
      <c r="A434" s="3"/>
      <c r="B434" s="27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customHeight="1">
      <c r="A435" s="3"/>
      <c r="B435" s="27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customHeight="1">
      <c r="A436" s="3"/>
      <c r="B436" s="27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customHeight="1">
      <c r="A437" s="3"/>
      <c r="B437" s="27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customHeight="1">
      <c r="A438" s="3"/>
      <c r="B438" s="27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customHeight="1">
      <c r="A439" s="3"/>
      <c r="B439" s="27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customHeight="1">
      <c r="A440" s="3"/>
      <c r="B440" s="27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customHeight="1">
      <c r="A441" s="3"/>
      <c r="B441" s="27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customHeight="1">
      <c r="A442" s="3"/>
      <c r="B442" s="27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customHeight="1">
      <c r="A443" s="3"/>
      <c r="B443" s="27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customHeight="1">
      <c r="A444" s="3"/>
      <c r="B444" s="27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customHeight="1">
      <c r="A445" s="3"/>
      <c r="B445" s="27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customHeight="1">
      <c r="A446" s="3"/>
      <c r="B446" s="27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customHeight="1">
      <c r="A447" s="3"/>
      <c r="B447" s="27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customHeight="1">
      <c r="A448" s="3"/>
      <c r="B448" s="27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customHeight="1">
      <c r="A449" s="3"/>
      <c r="B449" s="27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customHeight="1">
      <c r="A450" s="3"/>
      <c r="B450" s="27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customHeight="1">
      <c r="A451" s="3"/>
      <c r="B451" s="27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customHeight="1">
      <c r="A452" s="3"/>
      <c r="B452" s="27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customHeight="1">
      <c r="A453" s="3"/>
      <c r="B453" s="27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customHeight="1">
      <c r="A454" s="3"/>
      <c r="B454" s="27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customHeight="1">
      <c r="A455" s="3"/>
      <c r="B455" s="27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customHeight="1">
      <c r="A456" s="3"/>
      <c r="B456" s="27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customHeight="1">
      <c r="A457" s="3"/>
      <c r="B457" s="27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customHeight="1">
      <c r="A458" s="3"/>
      <c r="B458" s="27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customHeight="1">
      <c r="A459" s="3"/>
      <c r="B459" s="27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customHeight="1">
      <c r="A460" s="3"/>
      <c r="B460" s="27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customHeight="1">
      <c r="A461" s="3"/>
      <c r="B461" s="27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customHeight="1">
      <c r="A462" s="3"/>
      <c r="B462" s="27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customHeight="1">
      <c r="A463" s="3"/>
      <c r="B463" s="27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customHeight="1">
      <c r="A464" s="3"/>
      <c r="B464" s="27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customHeight="1">
      <c r="A465" s="3"/>
      <c r="B465" s="27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customHeight="1">
      <c r="A466" s="3"/>
      <c r="B466" s="27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customHeight="1">
      <c r="A467" s="3"/>
      <c r="B467" s="27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customHeight="1">
      <c r="A468" s="3"/>
      <c r="B468" s="27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customHeight="1">
      <c r="A469" s="3"/>
      <c r="B469" s="27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customHeight="1">
      <c r="A470" s="3"/>
      <c r="B470" s="27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customHeight="1">
      <c r="A471" s="3"/>
      <c r="B471" s="27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customHeight="1">
      <c r="A472" s="3"/>
      <c r="B472" s="27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customHeight="1">
      <c r="A473" s="3"/>
      <c r="B473" s="27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customHeight="1">
      <c r="A474" s="3"/>
      <c r="B474" s="27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customHeight="1">
      <c r="A475" s="3"/>
      <c r="B475" s="27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customHeight="1">
      <c r="A476" s="3"/>
      <c r="B476" s="27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customHeight="1">
      <c r="A477" s="3"/>
      <c r="B477" s="27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customHeight="1">
      <c r="A478" s="3"/>
      <c r="B478" s="27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customHeight="1">
      <c r="A479" s="3"/>
      <c r="B479" s="27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customHeight="1">
      <c r="A480" s="3"/>
      <c r="B480" s="27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customHeight="1">
      <c r="A481" s="3"/>
      <c r="B481" s="27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customHeight="1">
      <c r="A482" s="3"/>
      <c r="B482" s="27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customHeight="1">
      <c r="A483" s="3"/>
      <c r="B483" s="27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customHeight="1">
      <c r="A484" s="3"/>
      <c r="B484" s="27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customHeight="1">
      <c r="A485" s="3"/>
      <c r="B485" s="27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customHeight="1">
      <c r="A486" s="3"/>
      <c r="B486" s="27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customHeight="1">
      <c r="A487" s="3"/>
      <c r="B487" s="27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customHeight="1">
      <c r="A488" s="3"/>
      <c r="B488" s="27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customHeight="1">
      <c r="A489" s="3"/>
      <c r="B489" s="27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customHeight="1">
      <c r="A490" s="3"/>
      <c r="B490" s="27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customHeight="1">
      <c r="A491" s="3"/>
      <c r="B491" s="27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customHeight="1">
      <c r="A492" s="3"/>
      <c r="B492" s="27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customHeight="1">
      <c r="A493" s="3"/>
      <c r="B493" s="27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customHeight="1">
      <c r="A494" s="3"/>
      <c r="B494" s="27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customHeight="1">
      <c r="A495" s="3"/>
      <c r="B495" s="27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customHeight="1">
      <c r="A496" s="3"/>
      <c r="B496" s="27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customHeight="1">
      <c r="A497" s="3"/>
      <c r="B497" s="27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customHeight="1">
      <c r="A498" s="3"/>
      <c r="B498" s="27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customHeight="1">
      <c r="A499" s="3"/>
      <c r="B499" s="27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customHeight="1">
      <c r="A500" s="3"/>
      <c r="B500" s="27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customHeight="1">
      <c r="A501" s="3"/>
      <c r="B501" s="27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customHeight="1">
      <c r="A502" s="3"/>
      <c r="B502" s="27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customHeight="1">
      <c r="A503" s="3"/>
      <c r="B503" s="27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customHeight="1">
      <c r="A504" s="3"/>
      <c r="B504" s="27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customHeight="1">
      <c r="A505" s="3"/>
      <c r="B505" s="27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customHeight="1">
      <c r="A506" s="3"/>
      <c r="B506" s="27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customHeight="1">
      <c r="A507" s="3"/>
      <c r="B507" s="27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customHeight="1">
      <c r="A508" s="3"/>
      <c r="B508" s="27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customHeight="1">
      <c r="A509" s="3"/>
      <c r="B509" s="27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customHeight="1">
      <c r="A510" s="3"/>
      <c r="B510" s="27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customHeight="1">
      <c r="A511" s="3"/>
      <c r="B511" s="27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customHeight="1">
      <c r="A512" s="3"/>
      <c r="B512" s="27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customHeight="1">
      <c r="A513" s="3"/>
      <c r="B513" s="27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customHeight="1">
      <c r="A514" s="3"/>
      <c r="B514" s="27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customHeight="1">
      <c r="A515" s="3"/>
      <c r="B515" s="27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customHeight="1">
      <c r="A516" s="3"/>
      <c r="B516" s="27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customHeight="1">
      <c r="A517" s="3"/>
      <c r="B517" s="27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customHeight="1">
      <c r="A518" s="3"/>
      <c r="B518" s="27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customHeight="1">
      <c r="A519" s="3"/>
      <c r="B519" s="27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customHeight="1">
      <c r="A520" s="3"/>
      <c r="B520" s="27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customHeight="1">
      <c r="A521" s="3"/>
      <c r="B521" s="27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customHeight="1">
      <c r="A522" s="3"/>
      <c r="B522" s="27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customHeight="1">
      <c r="A523" s="3"/>
      <c r="B523" s="27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customHeight="1">
      <c r="A524" s="3"/>
      <c r="B524" s="27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customHeight="1">
      <c r="A525" s="3"/>
      <c r="B525" s="27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customHeight="1">
      <c r="A526" s="3"/>
      <c r="B526" s="27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customHeight="1">
      <c r="A527" s="3"/>
      <c r="B527" s="27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customHeight="1">
      <c r="A528" s="3"/>
      <c r="B528" s="27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customHeight="1">
      <c r="A529" s="3"/>
      <c r="B529" s="27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customHeight="1">
      <c r="A530" s="3"/>
      <c r="B530" s="27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customHeight="1">
      <c r="A531" s="3"/>
      <c r="B531" s="27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customHeight="1">
      <c r="A532" s="3"/>
      <c r="B532" s="27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customHeight="1">
      <c r="A533" s="3"/>
      <c r="B533" s="27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customHeight="1">
      <c r="A534" s="3"/>
      <c r="B534" s="27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customHeight="1">
      <c r="A535" s="3"/>
      <c r="B535" s="27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customHeight="1">
      <c r="A536" s="3"/>
      <c r="B536" s="27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customHeight="1">
      <c r="A537" s="3"/>
      <c r="B537" s="27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customHeight="1">
      <c r="A538" s="3"/>
      <c r="B538" s="27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customHeight="1">
      <c r="A539" s="3"/>
      <c r="B539" s="27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customHeight="1">
      <c r="A540" s="3"/>
      <c r="B540" s="27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customHeight="1">
      <c r="A541" s="3"/>
      <c r="B541" s="27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customHeight="1">
      <c r="A542" s="3"/>
      <c r="B542" s="27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customHeight="1">
      <c r="A543" s="3"/>
      <c r="B543" s="27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customHeight="1">
      <c r="A544" s="3"/>
      <c r="B544" s="27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customHeight="1">
      <c r="A545" s="3"/>
      <c r="B545" s="27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customHeight="1">
      <c r="A546" s="3"/>
      <c r="B546" s="27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customHeight="1">
      <c r="A547" s="3"/>
      <c r="B547" s="27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customHeight="1">
      <c r="A548" s="3"/>
      <c r="B548" s="27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customHeight="1">
      <c r="A549" s="3"/>
      <c r="B549" s="27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customHeight="1">
      <c r="A550" s="3"/>
      <c r="B550" s="27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customHeight="1">
      <c r="A551" s="3"/>
      <c r="B551" s="27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customHeight="1">
      <c r="A552" s="3"/>
      <c r="B552" s="27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customHeight="1">
      <c r="A553" s="3"/>
      <c r="B553" s="27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customHeight="1">
      <c r="A554" s="3"/>
      <c r="B554" s="27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customHeight="1">
      <c r="A555" s="3"/>
      <c r="B555" s="27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customHeight="1">
      <c r="A556" s="3"/>
      <c r="B556" s="27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customHeight="1">
      <c r="A557" s="3"/>
      <c r="B557" s="27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customHeight="1">
      <c r="A558" s="3"/>
      <c r="B558" s="27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customHeight="1">
      <c r="A559" s="3"/>
      <c r="B559" s="27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customHeight="1">
      <c r="A560" s="3"/>
      <c r="B560" s="27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customHeight="1">
      <c r="A561" s="3"/>
      <c r="B561" s="27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customHeight="1">
      <c r="A562" s="3"/>
      <c r="B562" s="27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customHeight="1">
      <c r="A563" s="3"/>
      <c r="B563" s="27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3"/>
      <c r="B564" s="27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3"/>
      <c r="B565" s="27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3"/>
      <c r="B566" s="27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3"/>
      <c r="B567" s="27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3"/>
      <c r="B568" s="27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3"/>
      <c r="B569" s="27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3"/>
      <c r="B570" s="27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3"/>
      <c r="B571" s="27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3"/>
      <c r="B572" s="27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3"/>
      <c r="B573" s="27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3"/>
      <c r="B574" s="27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3"/>
      <c r="B575" s="27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3"/>
      <c r="B576" s="27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3"/>
      <c r="B577" s="27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3"/>
      <c r="B578" s="27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3"/>
      <c r="B579" s="27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3"/>
      <c r="B580" s="27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3"/>
      <c r="B581" s="27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customHeight="1">
      <c r="A582" s="3"/>
      <c r="B582" s="27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customHeight="1">
      <c r="A583" s="3"/>
      <c r="B583" s="27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customHeight="1">
      <c r="A584" s="3"/>
      <c r="B584" s="27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customHeight="1">
      <c r="A585" s="3"/>
      <c r="B585" s="27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customHeight="1">
      <c r="A586" s="3"/>
      <c r="B586" s="27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customHeight="1">
      <c r="A587" s="3"/>
      <c r="B587" s="27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customHeight="1">
      <c r="A588" s="3"/>
      <c r="B588" s="27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customHeight="1">
      <c r="A589" s="3"/>
      <c r="B589" s="27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customHeight="1">
      <c r="A590" s="3"/>
      <c r="B590" s="27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customHeight="1">
      <c r="A591" s="3"/>
      <c r="B591" s="27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customHeight="1">
      <c r="A592" s="3"/>
      <c r="B592" s="27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customHeight="1">
      <c r="A593" s="3"/>
      <c r="B593" s="27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customHeight="1">
      <c r="A594" s="3"/>
      <c r="B594" s="27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customHeight="1">
      <c r="A595" s="3"/>
      <c r="B595" s="27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customHeight="1">
      <c r="A596" s="3"/>
      <c r="B596" s="27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customHeight="1">
      <c r="A597" s="3"/>
      <c r="B597" s="27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customHeight="1">
      <c r="A598" s="3"/>
      <c r="B598" s="27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customHeight="1">
      <c r="A599" s="3"/>
      <c r="B599" s="27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customHeight="1">
      <c r="A600" s="3"/>
      <c r="B600" s="27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customHeight="1">
      <c r="A601" s="3"/>
      <c r="B601" s="27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customHeight="1">
      <c r="A602" s="3"/>
      <c r="B602" s="27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customHeight="1">
      <c r="A603" s="3"/>
      <c r="B603" s="27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customHeight="1">
      <c r="A604" s="3"/>
      <c r="B604" s="27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customHeight="1">
      <c r="A605" s="3"/>
      <c r="B605" s="27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customHeight="1">
      <c r="A606" s="3"/>
      <c r="B606" s="27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customHeight="1">
      <c r="A607" s="3"/>
      <c r="B607" s="27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customHeight="1">
      <c r="A608" s="3"/>
      <c r="B608" s="27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customHeight="1">
      <c r="A609" s="3"/>
      <c r="B609" s="27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customHeight="1">
      <c r="A610" s="3"/>
      <c r="B610" s="27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customHeight="1">
      <c r="A611" s="3"/>
      <c r="B611" s="27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customHeight="1">
      <c r="A612" s="3"/>
      <c r="B612" s="27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customHeight="1">
      <c r="A613" s="3"/>
      <c r="B613" s="27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customHeight="1">
      <c r="A614" s="3"/>
      <c r="B614" s="27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customHeight="1">
      <c r="A615" s="3"/>
      <c r="B615" s="27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customHeight="1">
      <c r="A616" s="3"/>
      <c r="B616" s="27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customHeight="1">
      <c r="A617" s="3"/>
      <c r="B617" s="27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customHeight="1">
      <c r="A618" s="3"/>
      <c r="B618" s="27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customHeight="1">
      <c r="A619" s="3"/>
      <c r="B619" s="27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customHeight="1">
      <c r="A620" s="3"/>
      <c r="B620" s="27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customHeight="1">
      <c r="A621" s="3"/>
      <c r="B621" s="27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customHeight="1">
      <c r="A622" s="3"/>
      <c r="B622" s="27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customHeight="1">
      <c r="A623" s="3"/>
      <c r="B623" s="27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customHeight="1">
      <c r="A624" s="3"/>
      <c r="B624" s="27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customHeight="1">
      <c r="A625" s="3"/>
      <c r="B625" s="27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customHeight="1">
      <c r="A626" s="3"/>
      <c r="B626" s="27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customHeight="1">
      <c r="A627" s="3"/>
      <c r="B627" s="27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customHeight="1">
      <c r="A628" s="3"/>
      <c r="B628" s="27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customHeight="1">
      <c r="A629" s="3"/>
      <c r="B629" s="27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customHeight="1">
      <c r="A630" s="3"/>
      <c r="B630" s="27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customHeight="1">
      <c r="A631" s="3"/>
      <c r="B631" s="27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customHeight="1">
      <c r="A632" s="3"/>
      <c r="B632" s="27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customHeight="1">
      <c r="A633" s="3"/>
      <c r="B633" s="27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customHeight="1">
      <c r="A634" s="3"/>
      <c r="B634" s="27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customHeight="1">
      <c r="A635" s="3"/>
      <c r="B635" s="27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customHeight="1">
      <c r="A636" s="3"/>
      <c r="B636" s="27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customHeight="1">
      <c r="A637" s="3"/>
      <c r="B637" s="27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customHeight="1">
      <c r="A638" s="3"/>
      <c r="B638" s="27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customHeight="1">
      <c r="A639" s="3"/>
      <c r="B639" s="27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customHeight="1">
      <c r="A640" s="3"/>
      <c r="B640" s="27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customHeight="1">
      <c r="A641" s="3"/>
      <c r="B641" s="27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customHeight="1">
      <c r="A642" s="3"/>
      <c r="B642" s="27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customHeight="1">
      <c r="A643" s="3"/>
      <c r="B643" s="27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customHeight="1">
      <c r="A644" s="3"/>
      <c r="B644" s="27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customHeight="1">
      <c r="A645" s="3"/>
      <c r="B645" s="27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customHeight="1">
      <c r="A646" s="3"/>
      <c r="B646" s="27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customHeight="1">
      <c r="A647" s="3"/>
      <c r="B647" s="27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customHeight="1">
      <c r="A648" s="3"/>
      <c r="B648" s="27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customHeight="1">
      <c r="A649" s="3"/>
      <c r="B649" s="27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customHeight="1">
      <c r="A650" s="3"/>
      <c r="B650" s="27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customHeight="1">
      <c r="A651" s="3"/>
      <c r="B651" s="27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customHeight="1">
      <c r="A652" s="3"/>
      <c r="B652" s="27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customHeight="1">
      <c r="A653" s="3"/>
      <c r="B653" s="27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customHeight="1">
      <c r="A654" s="3"/>
      <c r="B654" s="27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customHeight="1">
      <c r="A655" s="3"/>
      <c r="B655" s="27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customHeight="1">
      <c r="A656" s="3"/>
      <c r="B656" s="27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customHeight="1">
      <c r="A657" s="3"/>
      <c r="B657" s="27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customHeight="1">
      <c r="A658" s="3"/>
      <c r="B658" s="27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customHeight="1">
      <c r="A659" s="3"/>
      <c r="B659" s="27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customHeight="1">
      <c r="A660" s="3"/>
      <c r="B660" s="27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customHeight="1">
      <c r="A661" s="3"/>
      <c r="B661" s="27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customHeight="1">
      <c r="A662" s="3"/>
      <c r="B662" s="27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customHeight="1">
      <c r="A663" s="3"/>
      <c r="B663" s="27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customHeight="1">
      <c r="A664" s="3"/>
      <c r="B664" s="27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customHeight="1">
      <c r="A665" s="3"/>
      <c r="B665" s="27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customHeight="1">
      <c r="A666" s="3"/>
      <c r="B666" s="27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customHeight="1">
      <c r="A667" s="3"/>
      <c r="B667" s="27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customHeight="1">
      <c r="A668" s="3"/>
      <c r="B668" s="27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customHeight="1">
      <c r="A669" s="3"/>
      <c r="B669" s="27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customHeight="1">
      <c r="A670" s="3"/>
      <c r="B670" s="27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customHeight="1">
      <c r="A671" s="3"/>
      <c r="B671" s="27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customHeight="1">
      <c r="A672" s="3"/>
      <c r="B672" s="27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customHeight="1">
      <c r="A673" s="3"/>
      <c r="B673" s="27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customHeight="1">
      <c r="A674" s="3"/>
      <c r="B674" s="27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customHeight="1">
      <c r="A675" s="3"/>
      <c r="B675" s="27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customHeight="1">
      <c r="A676" s="3"/>
      <c r="B676" s="27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customHeight="1">
      <c r="A677" s="3"/>
      <c r="B677" s="27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customHeight="1">
      <c r="A678" s="3"/>
      <c r="B678" s="27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customHeight="1">
      <c r="A679" s="3"/>
      <c r="B679" s="27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customHeight="1">
      <c r="A680" s="3"/>
      <c r="B680" s="27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customHeight="1">
      <c r="A681" s="3"/>
      <c r="B681" s="27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customHeight="1">
      <c r="A682" s="3"/>
      <c r="B682" s="27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customHeight="1">
      <c r="A683" s="3"/>
      <c r="B683" s="27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customHeight="1">
      <c r="A684" s="3"/>
      <c r="B684" s="27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customHeight="1">
      <c r="A685" s="3"/>
      <c r="B685" s="27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customHeight="1">
      <c r="A686" s="3"/>
      <c r="B686" s="27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customHeight="1">
      <c r="A687" s="3"/>
      <c r="B687" s="27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customHeight="1">
      <c r="A688" s="3"/>
      <c r="B688" s="27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customHeight="1">
      <c r="A689" s="3"/>
      <c r="B689" s="27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customHeight="1">
      <c r="A690" s="3"/>
      <c r="B690" s="27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customHeight="1">
      <c r="A691" s="3"/>
      <c r="B691" s="27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customHeight="1">
      <c r="A692" s="3"/>
      <c r="B692" s="27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customHeight="1">
      <c r="A693" s="3"/>
      <c r="B693" s="27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customHeight="1">
      <c r="A694" s="3"/>
      <c r="B694" s="27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customHeight="1">
      <c r="A695" s="3"/>
      <c r="B695" s="27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customHeight="1">
      <c r="A696" s="3"/>
      <c r="B696" s="27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customHeight="1">
      <c r="A697" s="3"/>
      <c r="B697" s="27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customHeight="1">
      <c r="A698" s="3"/>
      <c r="B698" s="27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customHeight="1">
      <c r="A699" s="3"/>
      <c r="B699" s="27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customHeight="1">
      <c r="A700" s="3"/>
      <c r="B700" s="27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customHeight="1">
      <c r="A701" s="3"/>
      <c r="B701" s="27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customHeight="1">
      <c r="A702" s="3"/>
      <c r="B702" s="27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customHeight="1">
      <c r="A703" s="3"/>
      <c r="B703" s="27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customHeight="1">
      <c r="A704" s="3"/>
      <c r="B704" s="27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customHeight="1">
      <c r="A705" s="3"/>
      <c r="B705" s="27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customHeight="1">
      <c r="A706" s="3"/>
      <c r="B706" s="27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customHeight="1">
      <c r="A707" s="3"/>
      <c r="B707" s="27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customHeight="1">
      <c r="A708" s="3"/>
      <c r="B708" s="27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customHeight="1">
      <c r="A709" s="3"/>
      <c r="B709" s="27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customHeight="1">
      <c r="A710" s="3"/>
      <c r="B710" s="27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customHeight="1">
      <c r="A711" s="3"/>
      <c r="B711" s="27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customHeight="1">
      <c r="A712" s="3"/>
      <c r="B712" s="27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customHeight="1">
      <c r="A713" s="3"/>
      <c r="B713" s="27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3"/>
      <c r="B714" s="27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3"/>
      <c r="B715" s="27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3"/>
      <c r="B716" s="27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3"/>
      <c r="B717" s="27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3"/>
      <c r="B718" s="27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3"/>
      <c r="B719" s="27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3"/>
      <c r="B720" s="27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3"/>
      <c r="B721" s="27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3"/>
      <c r="B722" s="27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3"/>
      <c r="B723" s="27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customHeight="1">
      <c r="A724" s="3"/>
      <c r="B724" s="27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customHeight="1">
      <c r="A725" s="3"/>
      <c r="B725" s="27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customHeight="1">
      <c r="A726" s="3"/>
      <c r="B726" s="27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customHeight="1">
      <c r="A727" s="3"/>
      <c r="B727" s="27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customHeight="1">
      <c r="A728" s="3"/>
      <c r="B728" s="27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customHeight="1">
      <c r="A729" s="3"/>
      <c r="B729" s="27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customHeight="1">
      <c r="A730" s="3"/>
      <c r="B730" s="27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customHeight="1">
      <c r="A731" s="3"/>
      <c r="B731" s="27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customHeight="1">
      <c r="A732" s="3"/>
      <c r="B732" s="27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customHeight="1">
      <c r="A733" s="3"/>
      <c r="B733" s="27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customHeight="1">
      <c r="A734" s="3"/>
      <c r="B734" s="27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customHeight="1">
      <c r="A735" s="3"/>
      <c r="B735" s="27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customHeight="1">
      <c r="A736" s="3"/>
      <c r="B736" s="27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customHeight="1">
      <c r="A737" s="3"/>
      <c r="B737" s="27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customHeight="1">
      <c r="A738" s="3"/>
      <c r="B738" s="27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customHeight="1">
      <c r="A739" s="3"/>
      <c r="B739" s="27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customHeight="1">
      <c r="A740" s="3"/>
      <c r="B740" s="27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customHeight="1">
      <c r="A741" s="3"/>
      <c r="B741" s="27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customHeight="1">
      <c r="A742" s="3"/>
      <c r="B742" s="27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customHeight="1">
      <c r="A743" s="3"/>
      <c r="B743" s="27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customHeight="1">
      <c r="A744" s="3"/>
      <c r="B744" s="27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customHeight="1">
      <c r="A745" s="3"/>
      <c r="B745" s="27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customHeight="1">
      <c r="A746" s="3"/>
      <c r="B746" s="27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customHeight="1">
      <c r="A747" s="3"/>
      <c r="B747" s="27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customHeight="1">
      <c r="A748" s="3"/>
      <c r="B748" s="27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customHeight="1">
      <c r="A749" s="3"/>
      <c r="B749" s="27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customHeight="1">
      <c r="A750" s="3"/>
      <c r="B750" s="27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customHeight="1">
      <c r="A751" s="3"/>
      <c r="B751" s="27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customHeight="1">
      <c r="A752" s="3"/>
      <c r="B752" s="27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customHeight="1">
      <c r="A753" s="3"/>
      <c r="B753" s="27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customHeight="1">
      <c r="A754" s="3"/>
      <c r="B754" s="27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customHeight="1">
      <c r="A755" s="3"/>
      <c r="B755" s="27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customHeight="1">
      <c r="A756" s="3"/>
      <c r="B756" s="27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customHeight="1">
      <c r="A757" s="3"/>
      <c r="B757" s="27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customHeight="1">
      <c r="A758" s="3"/>
      <c r="B758" s="27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customHeight="1">
      <c r="A759" s="3"/>
      <c r="B759" s="27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customHeight="1">
      <c r="A760" s="3"/>
      <c r="B760" s="27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customHeight="1">
      <c r="A761" s="3"/>
      <c r="B761" s="27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customHeight="1">
      <c r="A762" s="3"/>
      <c r="B762" s="27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customHeight="1">
      <c r="A763" s="3"/>
      <c r="B763" s="27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customHeight="1">
      <c r="A764" s="3"/>
      <c r="B764" s="27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customHeight="1">
      <c r="A765" s="3"/>
      <c r="B765" s="27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customHeight="1">
      <c r="A766" s="3"/>
      <c r="B766" s="27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customHeight="1">
      <c r="A767" s="3"/>
      <c r="B767" s="27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customHeight="1">
      <c r="A768" s="3"/>
      <c r="B768" s="27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customHeight="1">
      <c r="A769" s="3"/>
      <c r="B769" s="27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customHeight="1">
      <c r="A770" s="3"/>
      <c r="B770" s="27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customHeight="1">
      <c r="A771" s="3"/>
      <c r="B771" s="27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customHeight="1">
      <c r="A772" s="3"/>
      <c r="B772" s="27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customHeight="1">
      <c r="A773" s="3"/>
      <c r="B773" s="27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customHeight="1">
      <c r="A774" s="3"/>
      <c r="B774" s="27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customHeight="1">
      <c r="A775" s="3"/>
      <c r="B775" s="27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customHeight="1">
      <c r="A776" s="3"/>
      <c r="B776" s="27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customHeight="1">
      <c r="A777" s="3"/>
      <c r="B777" s="27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customHeight="1">
      <c r="A778" s="3"/>
      <c r="B778" s="27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customHeight="1">
      <c r="A779" s="3"/>
      <c r="B779" s="27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customHeight="1">
      <c r="A780" s="3"/>
      <c r="B780" s="27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customHeight="1">
      <c r="A781" s="3"/>
      <c r="B781" s="27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customHeight="1">
      <c r="A782" s="3"/>
      <c r="B782" s="27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customHeight="1">
      <c r="A783" s="3"/>
      <c r="B783" s="27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customHeight="1">
      <c r="A784" s="3"/>
      <c r="B784" s="27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customHeight="1">
      <c r="A785" s="3"/>
      <c r="B785" s="27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customHeight="1">
      <c r="A786" s="3"/>
      <c r="B786" s="27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customHeight="1">
      <c r="A787" s="3"/>
      <c r="B787" s="27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customHeight="1">
      <c r="A788" s="3"/>
      <c r="B788" s="27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customHeight="1">
      <c r="A789" s="3"/>
      <c r="B789" s="27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customHeight="1">
      <c r="A790" s="3"/>
      <c r="B790" s="27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customHeight="1">
      <c r="A791" s="3"/>
      <c r="B791" s="27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customHeight="1">
      <c r="A792" s="3"/>
      <c r="B792" s="27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customHeight="1">
      <c r="A793" s="3"/>
      <c r="B793" s="27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customHeight="1">
      <c r="A794" s="3"/>
      <c r="B794" s="27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customHeight="1">
      <c r="A795" s="3"/>
      <c r="B795" s="27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customHeight="1">
      <c r="A796" s="3"/>
      <c r="B796" s="27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customHeight="1">
      <c r="A797" s="3"/>
      <c r="B797" s="27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customHeight="1">
      <c r="A798" s="3"/>
      <c r="B798" s="27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customHeight="1">
      <c r="A799" s="3"/>
      <c r="B799" s="27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customHeight="1">
      <c r="A800" s="3"/>
      <c r="B800" s="27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customHeight="1">
      <c r="A801" s="3"/>
      <c r="B801" s="27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customHeight="1">
      <c r="A802" s="3"/>
      <c r="B802" s="27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customHeight="1">
      <c r="A803" s="3"/>
      <c r="B803" s="27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customHeight="1">
      <c r="A804" s="3"/>
      <c r="B804" s="27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customHeight="1">
      <c r="A805" s="3"/>
      <c r="B805" s="27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customHeight="1">
      <c r="A806" s="3"/>
      <c r="B806" s="27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customHeight="1">
      <c r="A807" s="3"/>
      <c r="B807" s="27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customHeight="1">
      <c r="A808" s="3"/>
      <c r="B808" s="27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customHeight="1">
      <c r="A809" s="3"/>
      <c r="B809" s="27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customHeight="1">
      <c r="A810" s="3"/>
      <c r="B810" s="27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customHeight="1">
      <c r="A811" s="3"/>
      <c r="B811" s="27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customHeight="1">
      <c r="A812" s="3"/>
      <c r="B812" s="27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customHeight="1">
      <c r="A813" s="3"/>
      <c r="B813" s="27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customHeight="1">
      <c r="A814" s="3"/>
      <c r="B814" s="27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customHeight="1">
      <c r="A815" s="3"/>
      <c r="B815" s="27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customHeight="1">
      <c r="A816" s="3"/>
      <c r="B816" s="27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customHeight="1">
      <c r="A817" s="3"/>
      <c r="B817" s="27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customHeight="1">
      <c r="A818" s="3"/>
      <c r="B818" s="27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customHeight="1">
      <c r="A819" s="3"/>
      <c r="B819" s="27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customHeight="1">
      <c r="A820" s="3"/>
      <c r="B820" s="27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customHeight="1">
      <c r="A821" s="3"/>
      <c r="B821" s="27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customHeight="1">
      <c r="A822" s="3"/>
      <c r="B822" s="27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customHeight="1">
      <c r="A823" s="3"/>
      <c r="B823" s="27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customHeight="1">
      <c r="A824" s="3"/>
      <c r="B824" s="27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customHeight="1">
      <c r="A825" s="3"/>
      <c r="B825" s="27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customHeight="1">
      <c r="A826" s="3"/>
      <c r="B826" s="27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customHeight="1">
      <c r="A827" s="3"/>
      <c r="B827" s="27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customHeight="1">
      <c r="A828" s="3"/>
      <c r="B828" s="27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customHeight="1">
      <c r="A829" s="3"/>
      <c r="B829" s="27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customHeight="1">
      <c r="A830" s="3"/>
      <c r="B830" s="27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customHeight="1">
      <c r="A831" s="3"/>
      <c r="B831" s="27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customHeight="1">
      <c r="A832" s="3"/>
      <c r="B832" s="27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customHeight="1">
      <c r="A833" s="3"/>
      <c r="B833" s="27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customHeight="1">
      <c r="A834" s="3"/>
      <c r="B834" s="27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customHeight="1">
      <c r="A835" s="3"/>
      <c r="B835" s="27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customHeight="1">
      <c r="A836" s="3"/>
      <c r="B836" s="27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customHeight="1">
      <c r="A837" s="3"/>
      <c r="B837" s="27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customHeight="1">
      <c r="A838" s="3"/>
      <c r="B838" s="27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customHeight="1">
      <c r="A839" s="3"/>
      <c r="B839" s="27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customHeight="1">
      <c r="A840" s="3"/>
      <c r="B840" s="27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customHeight="1">
      <c r="A841" s="3"/>
      <c r="B841" s="27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customHeight="1">
      <c r="A842" s="3"/>
      <c r="B842" s="27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customHeight="1">
      <c r="A843" s="3"/>
      <c r="B843" s="27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customHeight="1">
      <c r="A844" s="3"/>
      <c r="B844" s="27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customHeight="1">
      <c r="A845" s="3"/>
      <c r="B845" s="27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customHeight="1">
      <c r="A846" s="3"/>
      <c r="B846" s="27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customHeight="1">
      <c r="A847" s="3"/>
      <c r="B847" s="27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customHeight="1">
      <c r="A848" s="3"/>
      <c r="B848" s="27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customHeight="1">
      <c r="A849" s="3"/>
      <c r="B849" s="27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customHeight="1">
      <c r="A850" s="3"/>
      <c r="B850" s="27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customHeight="1">
      <c r="A851" s="3"/>
      <c r="B851" s="27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customHeight="1">
      <c r="A852" s="3"/>
      <c r="B852" s="27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customHeight="1">
      <c r="A853" s="3"/>
      <c r="B853" s="27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customHeight="1">
      <c r="A854" s="3"/>
      <c r="B854" s="27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customHeight="1">
      <c r="A855" s="3"/>
      <c r="B855" s="27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customHeight="1">
      <c r="A856" s="3"/>
      <c r="B856" s="27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customHeight="1">
      <c r="A857" s="3"/>
      <c r="B857" s="27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customHeight="1">
      <c r="A858" s="3"/>
      <c r="B858" s="27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customHeight="1">
      <c r="A859" s="3"/>
      <c r="B859" s="27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customHeight="1">
      <c r="A860" s="3"/>
      <c r="B860" s="27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customHeight="1">
      <c r="A861" s="3"/>
      <c r="B861" s="27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customHeight="1">
      <c r="A862" s="3"/>
      <c r="B862" s="27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customHeight="1">
      <c r="A863" s="3"/>
      <c r="B863" s="27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customHeight="1">
      <c r="A864" s="3"/>
      <c r="B864" s="27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customHeight="1">
      <c r="A865" s="3"/>
      <c r="B865" s="27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customHeight="1">
      <c r="A866" s="3"/>
      <c r="B866" s="27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customHeight="1">
      <c r="A867" s="3"/>
      <c r="B867" s="27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customHeight="1">
      <c r="A868" s="3"/>
      <c r="B868" s="27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customHeight="1">
      <c r="A869" s="3"/>
      <c r="B869" s="27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customHeight="1">
      <c r="A870" s="3"/>
      <c r="B870" s="27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customHeight="1">
      <c r="A871" s="3"/>
      <c r="B871" s="27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customHeight="1">
      <c r="A872" s="3"/>
      <c r="B872" s="27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customHeight="1">
      <c r="A873" s="3"/>
      <c r="B873" s="27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customHeight="1">
      <c r="A874" s="3"/>
      <c r="B874" s="27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customHeight="1">
      <c r="A875" s="3"/>
      <c r="B875" s="27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customHeight="1">
      <c r="A876" s="3"/>
      <c r="B876" s="27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customHeight="1">
      <c r="A877" s="3"/>
      <c r="B877" s="27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customHeight="1">
      <c r="A878" s="3"/>
      <c r="B878" s="27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customHeight="1">
      <c r="A879" s="3"/>
      <c r="B879" s="27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customHeight="1">
      <c r="A880" s="3"/>
      <c r="B880" s="27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customHeight="1">
      <c r="A881" s="3"/>
      <c r="B881" s="27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customHeight="1">
      <c r="A882" s="3"/>
      <c r="B882" s="27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customHeight="1">
      <c r="A883" s="3"/>
      <c r="B883" s="27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customHeight="1">
      <c r="A884" s="3"/>
      <c r="B884" s="27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customHeight="1">
      <c r="A885" s="3"/>
      <c r="B885" s="27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customHeight="1">
      <c r="A886" s="3"/>
      <c r="B886" s="27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customHeight="1">
      <c r="A887" s="3"/>
      <c r="B887" s="27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customHeight="1">
      <c r="A888" s="3"/>
      <c r="B888" s="27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customHeight="1">
      <c r="A889" s="3"/>
      <c r="B889" s="27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customHeight="1">
      <c r="A890" s="3"/>
      <c r="B890" s="27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customHeight="1">
      <c r="A891" s="3"/>
      <c r="B891" s="27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customHeight="1">
      <c r="A892" s="3"/>
      <c r="B892" s="27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customHeight="1">
      <c r="A893" s="3"/>
      <c r="B893" s="27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customHeight="1">
      <c r="A894" s="3"/>
      <c r="B894" s="27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customHeight="1">
      <c r="A895" s="3"/>
      <c r="B895" s="27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customHeight="1">
      <c r="A896" s="3"/>
      <c r="B896" s="27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customHeight="1">
      <c r="A897" s="3"/>
      <c r="B897" s="27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customHeight="1">
      <c r="A898" s="3"/>
      <c r="B898" s="27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customHeight="1">
      <c r="A899" s="3"/>
      <c r="B899" s="27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customHeight="1">
      <c r="A900" s="3"/>
      <c r="B900" s="27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customHeight="1">
      <c r="A901" s="3"/>
      <c r="B901" s="27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customHeight="1">
      <c r="A902" s="3"/>
      <c r="B902" s="27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customHeight="1">
      <c r="A903" s="3"/>
      <c r="B903" s="27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customHeight="1">
      <c r="A904" s="3"/>
      <c r="B904" s="27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customHeight="1">
      <c r="A905" s="3"/>
      <c r="B905" s="27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customHeight="1">
      <c r="A906" s="3"/>
      <c r="B906" s="27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customHeight="1">
      <c r="A907" s="3"/>
      <c r="B907" s="27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customHeight="1">
      <c r="A908" s="3"/>
      <c r="B908" s="27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customHeight="1">
      <c r="A909" s="3"/>
      <c r="B909" s="27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customHeight="1">
      <c r="A910" s="3"/>
      <c r="B910" s="27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customHeight="1">
      <c r="A911" s="3"/>
      <c r="B911" s="27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customHeight="1">
      <c r="A912" s="3"/>
      <c r="B912" s="27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customHeight="1">
      <c r="A913" s="3"/>
      <c r="B913" s="27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customHeight="1">
      <c r="A914" s="3"/>
      <c r="B914" s="27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customHeight="1">
      <c r="A915" s="3"/>
      <c r="B915" s="27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customHeight="1">
      <c r="A916" s="3"/>
      <c r="B916" s="27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customHeight="1">
      <c r="A917" s="3"/>
      <c r="B917" s="27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customHeight="1">
      <c r="A918" s="3"/>
      <c r="B918" s="27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customHeight="1">
      <c r="A919" s="3"/>
      <c r="B919" s="27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customHeight="1">
      <c r="A920" s="3"/>
      <c r="B920" s="27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customHeight="1">
      <c r="A921" s="3"/>
      <c r="B921" s="27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customHeight="1">
      <c r="A922" s="3"/>
      <c r="B922" s="27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customHeight="1">
      <c r="A923" s="3"/>
      <c r="B923" s="27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customHeight="1">
      <c r="A924" s="3"/>
      <c r="B924" s="27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customHeight="1">
      <c r="A925" s="3"/>
      <c r="B925" s="27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customHeight="1">
      <c r="A926" s="3"/>
      <c r="B926" s="27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customHeight="1">
      <c r="A927" s="3"/>
      <c r="B927" s="27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customHeight="1">
      <c r="A928" s="3"/>
      <c r="B928" s="27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customHeight="1">
      <c r="A929" s="3"/>
      <c r="B929" s="27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customHeight="1">
      <c r="A930" s="3"/>
      <c r="B930" s="27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customHeight="1">
      <c r="A931" s="3"/>
      <c r="B931" s="27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customHeight="1">
      <c r="A932" s="3"/>
      <c r="B932" s="27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customHeight="1">
      <c r="A933" s="3"/>
      <c r="B933" s="27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customHeight="1">
      <c r="A934" s="3"/>
      <c r="B934" s="27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customHeight="1">
      <c r="A935" s="3"/>
      <c r="B935" s="27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customHeight="1">
      <c r="A936" s="3"/>
      <c r="B936" s="27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customHeight="1">
      <c r="A937" s="3"/>
      <c r="B937" s="27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customHeight="1">
      <c r="A938" s="3"/>
      <c r="B938" s="27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customHeight="1">
      <c r="A939" s="3"/>
      <c r="B939" s="27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customHeight="1">
      <c r="A940" s="3"/>
      <c r="B940" s="27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customHeight="1">
      <c r="A941" s="3"/>
      <c r="B941" s="27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customHeight="1">
      <c r="A942" s="3"/>
      <c r="B942" s="27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customHeight="1">
      <c r="A943" s="3"/>
      <c r="B943" s="27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customHeight="1">
      <c r="A944" s="3"/>
      <c r="B944" s="27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customHeight="1">
      <c r="A945" s="3"/>
      <c r="B945" s="27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customHeight="1">
      <c r="A946" s="3"/>
      <c r="B946" s="27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customHeight="1">
      <c r="A947" s="3"/>
      <c r="B947" s="27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customHeight="1">
      <c r="A948" s="3"/>
      <c r="B948" s="27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customHeight="1">
      <c r="A949" s="3"/>
      <c r="B949" s="27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customHeight="1">
      <c r="A950" s="3"/>
      <c r="B950" s="27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customHeight="1">
      <c r="A951" s="3"/>
      <c r="B951" s="27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customHeight="1">
      <c r="A952" s="3"/>
      <c r="B952" s="27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customHeight="1">
      <c r="A953" s="3"/>
      <c r="B953" s="27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customHeight="1">
      <c r="A954" s="3"/>
      <c r="B954" s="27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customHeight="1">
      <c r="A955" s="3"/>
      <c r="B955" s="27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customHeight="1">
      <c r="A956" s="3"/>
      <c r="B956" s="27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customHeight="1">
      <c r="A957" s="3"/>
      <c r="B957" s="27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customHeight="1">
      <c r="A958" s="3"/>
      <c r="B958" s="27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customHeight="1">
      <c r="A959" s="3"/>
      <c r="B959" s="27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customHeight="1">
      <c r="A960" s="3"/>
      <c r="B960" s="27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3.5" customHeight="1">
      <c r="A961" s="3"/>
      <c r="B961" s="27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3.5" customHeight="1">
      <c r="A962" s="3"/>
      <c r="B962" s="27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3.5" customHeight="1">
      <c r="A963" s="3"/>
      <c r="B963" s="27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3.5" customHeight="1">
      <c r="A964" s="3"/>
      <c r="B964" s="27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3.5" customHeight="1">
      <c r="A965" s="3"/>
      <c r="B965" s="27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3.5" customHeight="1">
      <c r="A966" s="3"/>
      <c r="B966" s="27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3.5" customHeight="1">
      <c r="A967" s="3"/>
      <c r="B967" s="27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3.5" customHeight="1">
      <c r="A968" s="3"/>
      <c r="B968" s="27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3.5" customHeight="1">
      <c r="A969" s="3"/>
      <c r="B969" s="27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3.5" customHeight="1">
      <c r="A970" s="3"/>
      <c r="B970" s="27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3.5" customHeight="1">
      <c r="A971" s="3"/>
      <c r="B971" s="27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3.5" customHeight="1">
      <c r="A972" s="3"/>
      <c r="B972" s="27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3.5" customHeight="1">
      <c r="A973" s="3"/>
      <c r="B973" s="27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3.5" customHeight="1">
      <c r="A974" s="3"/>
      <c r="B974" s="27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3.5" customHeight="1">
      <c r="A975" s="3"/>
      <c r="B975" s="27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3.5" customHeight="1">
      <c r="A976" s="3"/>
      <c r="B976" s="27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3.5" customHeight="1">
      <c r="A977" s="3"/>
      <c r="B977" s="27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3.5" customHeight="1">
      <c r="A978" s="3"/>
      <c r="B978" s="27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3.5" customHeight="1">
      <c r="A979" s="3"/>
      <c r="B979" s="27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3.5" customHeight="1">
      <c r="A980" s="3"/>
      <c r="B980" s="27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3.5" customHeight="1">
      <c r="A981" s="3"/>
      <c r="B981" s="27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3.5" customHeight="1">
      <c r="A982" s="3"/>
      <c r="B982" s="27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3.5" customHeight="1">
      <c r="A983" s="3"/>
      <c r="B983" s="27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3.5" customHeight="1">
      <c r="A984" s="3"/>
      <c r="B984" s="27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3.5" customHeight="1">
      <c r="A985" s="3"/>
      <c r="B985" s="27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3.5" customHeight="1">
      <c r="A986" s="3"/>
      <c r="B986" s="27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3.5" customHeight="1">
      <c r="A987" s="3"/>
      <c r="B987" s="27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3.5" customHeight="1">
      <c r="A988" s="3"/>
      <c r="B988" s="27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3.5" customHeight="1">
      <c r="A989" s="3"/>
      <c r="B989" s="27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3.5" customHeight="1">
      <c r="A990" s="3"/>
      <c r="B990" s="27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3.5" customHeight="1">
      <c r="A991" s="3"/>
      <c r="B991" s="27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3.5" customHeight="1">
      <c r="A992" s="3"/>
      <c r="B992" s="27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3.5" customHeight="1">
      <c r="A993" s="3"/>
      <c r="B993" s="27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3.5" customHeight="1">
      <c r="A994" s="3"/>
      <c r="B994" s="27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3.5" customHeight="1">
      <c r="A995" s="3"/>
      <c r="B995" s="27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3.5" customHeight="1">
      <c r="A996" s="3"/>
      <c r="B996" s="27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3.5" customHeight="1">
      <c r="A997" s="3"/>
      <c r="B997" s="27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3.5" customHeight="1">
      <c r="A998" s="3"/>
      <c r="B998" s="27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3.5" customHeight="1">
      <c r="A999" s="3"/>
      <c r="B999" s="27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3.5" customHeight="1">
      <c r="A1000" s="3"/>
      <c r="B1000" s="27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3.5" customHeight="1">
      <c r="A1001" s="3"/>
      <c r="B1001" s="27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11">
    <mergeCell ref="A42:C42"/>
    <mergeCell ref="A47:B47"/>
    <mergeCell ref="A51:B51"/>
    <mergeCell ref="A55:B55"/>
    <mergeCell ref="A1:C1"/>
    <mergeCell ref="A2:B2"/>
    <mergeCell ref="A15:B15"/>
    <mergeCell ref="A20:B20"/>
    <mergeCell ref="A23:B23"/>
    <mergeCell ref="A27:B27"/>
    <mergeCell ref="A38:B38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2021-10-11T12:50:42Z</dcterms:created>
  <dc:creator>Microsoft Office User</dc:creator>
</cp:coreProperties>
</file>